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EFATURA DE SISTEMAS\Dropbox\OBSERVATORIO CIUDADANO 2025\4.- SEGURIDAD\ALTA\"/>
    </mc:Choice>
  </mc:AlternateContent>
  <xr:revisionPtr revIDLastSave="0" documentId="13_ncr:1_{DEB4BCDE-CBD2-4008-8F36-45F9F1724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14" sheetId="9" r:id="rId1"/>
    <sheet name="DATOS" sheetId="13" r:id="rId2"/>
  </sheets>
  <definedNames>
    <definedName name="_xlnm.Print_Area" localSheetId="0">'04.14'!$A$1:$X$84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3" l="1"/>
  <c r="B54" i="13"/>
  <c r="D54" i="13" s="1"/>
  <c r="E53" i="13"/>
  <c r="D53" i="13"/>
  <c r="E52" i="13"/>
  <c r="D52" i="13"/>
  <c r="H33" i="9"/>
  <c r="I11" i="13"/>
  <c r="C51" i="13"/>
  <c r="E51" i="13" s="1"/>
  <c r="B51" i="13"/>
  <c r="D51" i="13" s="1"/>
  <c r="D50" i="13"/>
  <c r="E50" i="13"/>
  <c r="D49" i="13"/>
  <c r="E49" i="13"/>
  <c r="E48" i="13"/>
  <c r="D48" i="13"/>
  <c r="D47" i="13"/>
  <c r="E47" i="13"/>
  <c r="D46" i="13"/>
  <c r="E46" i="13"/>
  <c r="E45" i="13"/>
  <c r="D45" i="13"/>
  <c r="E44" i="13"/>
  <c r="D44" i="13"/>
  <c r="E43" i="13"/>
  <c r="D43" i="13"/>
  <c r="H27" i="9"/>
  <c r="H28" i="9"/>
  <c r="H29" i="9"/>
  <c r="H30" i="9"/>
  <c r="H31" i="9"/>
  <c r="H32" i="9"/>
  <c r="H26" i="9"/>
  <c r="I10" i="13"/>
  <c r="D37" i="13"/>
  <c r="D38" i="13"/>
  <c r="D39" i="13"/>
  <c r="D40" i="13"/>
  <c r="D41" i="13"/>
  <c r="D42" i="13"/>
  <c r="E42" i="13"/>
  <c r="E41" i="13"/>
  <c r="E40" i="13"/>
  <c r="E39" i="13"/>
  <c r="E38" i="13"/>
  <c r="E37" i="13"/>
  <c r="E34" i="13"/>
  <c r="E35" i="13"/>
  <c r="E36" i="13"/>
  <c r="D34" i="13"/>
  <c r="D35" i="13"/>
  <c r="D36" i="13"/>
  <c r="D33" i="13"/>
  <c r="C36" i="13"/>
  <c r="B36" i="13"/>
  <c r="E31" i="13"/>
  <c r="E32" i="13"/>
  <c r="E33" i="13"/>
  <c r="D31" i="13"/>
  <c r="D32" i="13"/>
  <c r="D4" i="13"/>
  <c r="D13" i="13"/>
  <c r="I8" i="13"/>
  <c r="I7" i="13"/>
  <c r="I6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4" i="13"/>
  <c r="D14" i="13"/>
  <c r="E13" i="13"/>
  <c r="E12" i="13"/>
  <c r="D12" i="13"/>
  <c r="E11" i="13"/>
  <c r="D11" i="13"/>
  <c r="E10" i="13"/>
  <c r="D10" i="13"/>
  <c r="E9" i="13"/>
  <c r="D9" i="13"/>
  <c r="E8" i="13"/>
  <c r="D8" i="13"/>
  <c r="E7" i="13"/>
  <c r="D7" i="13"/>
  <c r="I5" i="13" s="1"/>
  <c r="E6" i="13"/>
  <c r="D6" i="13"/>
  <c r="E5" i="13"/>
  <c r="D5" i="13"/>
  <c r="E4" i="13"/>
  <c r="E3" i="13"/>
  <c r="D3" i="13"/>
  <c r="E2" i="13"/>
  <c r="D2" i="13"/>
  <c r="E54" i="13" l="1"/>
  <c r="I9" i="13"/>
  <c r="I4" i="13"/>
  <c r="A49" i="9"/>
</calcChain>
</file>

<file path=xl/sharedStrings.xml><?xml version="1.0" encoding="utf-8"?>
<sst xmlns="http://schemas.openxmlformats.org/spreadsheetml/2006/main" count="119" uniqueCount="113">
  <si>
    <t>Descripción</t>
  </si>
  <si>
    <t>Variables</t>
  </si>
  <si>
    <t>Algoritmo de cálculo</t>
  </si>
  <si>
    <t>Clave:</t>
  </si>
  <si>
    <t>Eje:</t>
  </si>
  <si>
    <t>Fecha:</t>
  </si>
  <si>
    <t>Unidad de Medida:</t>
  </si>
  <si>
    <t>Temporalidad:</t>
  </si>
  <si>
    <t>Fuente(s) de información</t>
  </si>
  <si>
    <t>VALOR</t>
  </si>
  <si>
    <t>Evaluación</t>
  </si>
  <si>
    <t>INDICADOR</t>
  </si>
  <si>
    <t>Ámbito de análisis:</t>
  </si>
  <si>
    <t>Actual</t>
  </si>
  <si>
    <t>Meta</t>
  </si>
  <si>
    <t>Tema crítico:</t>
  </si>
  <si>
    <t>Notas:</t>
  </si>
  <si>
    <t>Gráfica</t>
  </si>
  <si>
    <t>Interpretación</t>
  </si>
  <si>
    <t>1 de 2</t>
  </si>
  <si>
    <t>2 de 2</t>
  </si>
  <si>
    <t>Dependencia responsable:</t>
  </si>
  <si>
    <t>Captación de información</t>
  </si>
  <si>
    <t>Procesamiento de información</t>
  </si>
  <si>
    <t>Desarrollo del indicador</t>
  </si>
  <si>
    <t>Ciudad</t>
  </si>
  <si>
    <t>4.Seguridad</t>
  </si>
  <si>
    <t>Seguridad subjetiva</t>
  </si>
  <si>
    <t>Trimestral</t>
  </si>
  <si>
    <t>4.15</t>
  </si>
  <si>
    <t>Porcentaje</t>
  </si>
  <si>
    <t>INEGI</t>
  </si>
  <si>
    <t>Percepción</t>
  </si>
  <si>
    <t>1T 2017</t>
  </si>
  <si>
    <t>2T 2017</t>
  </si>
  <si>
    <t>3T 2017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</si>
  <si>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</si>
  <si>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</si>
  <si>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</si>
  <si>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</si>
  <si>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</si>
  <si>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</si>
  <si>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</si>
  <si>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</si>
  <si>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</si>
  <si>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</si>
  <si>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</si>
  <si>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</si>
  <si>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</si>
  <si>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</si>
  <si>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2T 2021</t>
  </si>
  <si>
    <t>3T 2021</t>
  </si>
  <si>
    <t>4T 2021</t>
  </si>
  <si>
    <t>Seguro</t>
  </si>
  <si>
    <t>n.d.</t>
  </si>
  <si>
    <t>Inseguro</t>
  </si>
  <si>
    <t>% Seguro</t>
  </si>
  <si>
    <t>% Inseguro</t>
  </si>
  <si>
    <t>Anteriores</t>
  </si>
  <si>
    <t>Se obtiene el número de personas que declararon sentirse seguros y se obtiene el total de habitantes en la ciudad que se indica en ese mismo archivo antes referido.</t>
  </si>
  <si>
    <t>Se divide el número de personas que declararon sentirse seguros entre el total de la población; el resultado se multiplica por cien.</t>
  </si>
  <si>
    <t>PSP= Porcentaje de habitantes de la ciudad de Mexicali que dicen sentirse seguros.</t>
  </si>
  <si>
    <t>Expresa el porcentaje de habitantes que no se sienten inseguros en la ciudad.</t>
  </si>
  <si>
    <t xml:space="preserve">Se considera un avance si se incrementa el porcentaje en relación con el valor del año anterior de referencia. </t>
  </si>
  <si>
    <t xml:space="preserve">Instituto Nacional de Estadística y Geografía (INEGI) </t>
  </si>
  <si>
    <t>1T 2022</t>
  </si>
  <si>
    <t>Ps= Total de habitantes mayores de 18 años que declararon sentirse seguros en la ciudad de Mexicali.</t>
  </si>
  <si>
    <t>Thab= Total de habitantes del municipio con 18 años o más.</t>
  </si>
  <si>
    <t>La información del indicador se obtiene ingresando a https://www.inegi.org.mx/programas/ensu/default.html, siguiendo la ruta tematica:  Tabulados &gt; Tabulados predefinidos . Una vez que le despliegue los años, selecciona el de interés y descargue el archivo denominado "Estimaciones".</t>
  </si>
  <si>
    <t>Porcentaje de ciudadanos que no se sienten inseguros</t>
  </si>
  <si>
    <r>
      <rPr>
        <i/>
        <sz val="10"/>
        <rFont val="Webdings"/>
        <family val="1"/>
        <charset val="2"/>
      </rPr>
      <t>4</t>
    </r>
    <r>
      <rPr>
        <i/>
        <sz val="10"/>
        <rFont val="Arial"/>
        <family val="2"/>
      </rPr>
      <t>Dirección o departamento:</t>
    </r>
  </si>
  <si>
    <t>2T 2022</t>
  </si>
  <si>
    <t>3T 2022</t>
  </si>
  <si>
    <t>1T 2023_T</t>
  </si>
  <si>
    <t>4T 2022_T</t>
  </si>
  <si>
    <t>4T 2022_Mujeres</t>
  </si>
  <si>
    <t>4T 2022_Hombres</t>
  </si>
  <si>
    <t>1T 2023_Mujeres</t>
  </si>
  <si>
    <t>1T 2023_Hombres</t>
  </si>
  <si>
    <t>Percepción de Seguridad</t>
  </si>
  <si>
    <t>Año</t>
  </si>
  <si>
    <t>Promedio Anual</t>
  </si>
  <si>
    <t>2T_2023_Mujeres</t>
  </si>
  <si>
    <t>2t_2023_Hombres</t>
  </si>
  <si>
    <t>2T_2023_T</t>
  </si>
  <si>
    <t>3T_2023_Mujeres</t>
  </si>
  <si>
    <t>3t_2023_Hombres</t>
  </si>
  <si>
    <t>3T_2023_T</t>
  </si>
  <si>
    <t>4T 2023_Mujeres</t>
  </si>
  <si>
    <t>4T 2023_Hombres</t>
  </si>
  <si>
    <t>4T 2023_T</t>
  </si>
  <si>
    <t>1T 2024_Mujeres</t>
  </si>
  <si>
    <t>1T 2024_Hombres</t>
  </si>
  <si>
    <t>1T 2024_T</t>
  </si>
  <si>
    <t>Prom.</t>
  </si>
  <si>
    <t>T1</t>
  </si>
  <si>
    <t>T2</t>
  </si>
  <si>
    <t>T3</t>
  </si>
  <si>
    <t>T4</t>
  </si>
  <si>
    <t>Periodos</t>
  </si>
  <si>
    <t>2T 2024_T</t>
  </si>
  <si>
    <t>2T 2024_Mujeres</t>
  </si>
  <si>
    <t>2T 2024_Hombres</t>
  </si>
  <si>
    <t>3T 2024_Mujeres</t>
  </si>
  <si>
    <t>3T 2024_Hombres</t>
  </si>
  <si>
    <t>3T 2024_T</t>
  </si>
  <si>
    <t>4T 2024_Mujeres</t>
  </si>
  <si>
    <t>4T 2024_Hombres</t>
  </si>
  <si>
    <t>4T 2024_T</t>
  </si>
  <si>
    <t>En gráfica se muestra el promedio de cada año.</t>
  </si>
  <si>
    <t>1T 2025_Mujeres</t>
  </si>
  <si>
    <t>1T 2025_Hombres</t>
  </si>
  <si>
    <t>1T 2025_T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</si>
</sst>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##\ ###\ ###\ ##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name val="Webdings"/>
      <family val="1"/>
      <charset val="2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/>
      <top style="thin">
        <color theme="6"/>
      </top>
      <bottom style="medium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/>
    <xf numFmtId="0" fontId="2" fillId="2" borderId="0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7" fillId="2" borderId="8" xfId="0" applyFont="1" applyFill="1" applyBorder="1"/>
    <xf numFmtId="0" fontId="1" fillId="2" borderId="8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6" fontId="0" fillId="0" borderId="0" xfId="0" applyNumberFormat="1"/>
    <xf numFmtId="0" fontId="0" fillId="4" borderId="14" xfId="0" applyFont="1" applyFill="1" applyBorder="1"/>
    <xf numFmtId="0" fontId="0" fillId="0" borderId="14" xfId="0" applyFont="1" applyBorder="1"/>
    <xf numFmtId="0" fontId="16" fillId="0" borderId="13" xfId="0" applyFont="1" applyBorder="1" applyAlignment="1">
      <alignment horizontal="center" vertical="center"/>
    </xf>
    <xf numFmtId="17" fontId="16" fillId="0" borderId="13" xfId="0" applyNumberFormat="1" applyFont="1" applyBorder="1" applyAlignment="1">
      <alignment horizontal="center"/>
    </xf>
    <xf numFmtId="3" fontId="0" fillId="4" borderId="14" xfId="0" applyNumberFormat="1" applyFont="1" applyFill="1" applyBorder="1"/>
    <xf numFmtId="3" fontId="0" fillId="0" borderId="14" xfId="0" applyNumberFormat="1" applyFont="1" applyBorder="1"/>
    <xf numFmtId="3" fontId="0" fillId="4" borderId="14" xfId="0" applyNumberFormat="1" applyFont="1" applyFill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17" fontId="17" fillId="0" borderId="13" xfId="0" applyNumberFormat="1" applyFont="1" applyBorder="1" applyAlignment="1">
      <alignment horizontal="center"/>
    </xf>
    <xf numFmtId="17" fontId="18" fillId="0" borderId="13" xfId="0" applyNumberFormat="1" applyFont="1" applyBorder="1" applyAlignment="1">
      <alignment horizontal="center"/>
    </xf>
    <xf numFmtId="166" fontId="0" fillId="4" borderId="14" xfId="2" applyNumberFormat="1" applyFont="1" applyFill="1" applyBorder="1" applyAlignment="1">
      <alignment horizontal="center" vertical="center"/>
    </xf>
    <xf numFmtId="166" fontId="0" fillId="0" borderId="14" xfId="2" applyNumberFormat="1" applyFont="1" applyBorder="1" applyAlignment="1">
      <alignment horizontal="center" vertical="center"/>
    </xf>
    <xf numFmtId="3" fontId="16" fillId="4" borderId="14" xfId="0" applyNumberFormat="1" applyFont="1" applyFill="1" applyBorder="1"/>
    <xf numFmtId="3" fontId="16" fillId="0" borderId="14" xfId="0" applyNumberFormat="1" applyFont="1" applyBorder="1"/>
    <xf numFmtId="166" fontId="16" fillId="4" borderId="14" xfId="2" applyNumberFormat="1" applyFont="1" applyFill="1" applyBorder="1" applyAlignment="1">
      <alignment horizontal="center" vertical="center"/>
    </xf>
    <xf numFmtId="166" fontId="16" fillId="0" borderId="14" xfId="2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5" fontId="19" fillId="4" borderId="14" xfId="0" applyNumberFormat="1" applyFont="1" applyFill="1" applyBorder="1" applyAlignment="1">
      <alignment horizontal="center" vertical="center"/>
    </xf>
    <xf numFmtId="165" fontId="19" fillId="0" borderId="14" xfId="0" applyNumberFormat="1" applyFont="1" applyBorder="1" applyAlignment="1">
      <alignment horizontal="center" vertical="center"/>
    </xf>
    <xf numFmtId="17" fontId="17" fillId="0" borderId="21" xfId="0" applyNumberFormat="1" applyFont="1" applyFill="1" applyBorder="1" applyAlignment="1">
      <alignment horizontal="center"/>
    </xf>
    <xf numFmtId="3" fontId="0" fillId="0" borderId="0" xfId="0" applyNumberFormat="1"/>
    <xf numFmtId="3" fontId="0" fillId="4" borderId="21" xfId="0" applyNumberFormat="1" applyFont="1" applyFill="1" applyBorder="1"/>
    <xf numFmtId="3" fontId="0" fillId="0" borderId="21" xfId="0" applyNumberFormat="1" applyFont="1" applyFill="1" applyBorder="1"/>
    <xf numFmtId="3" fontId="16" fillId="0" borderId="0" xfId="0" applyNumberFormat="1" applyFont="1"/>
    <xf numFmtId="166" fontId="9" fillId="4" borderId="14" xfId="2" applyNumberFormat="1" applyFont="1" applyFill="1" applyBorder="1" applyAlignment="1">
      <alignment horizontal="center" vertical="center"/>
    </xf>
    <xf numFmtId="166" fontId="9" fillId="0" borderId="14" xfId="2" applyNumberFormat="1" applyFont="1" applyBorder="1" applyAlignment="1">
      <alignment horizontal="center" vertical="center"/>
    </xf>
    <xf numFmtId="17" fontId="18" fillId="0" borderId="22" xfId="0" applyNumberFormat="1" applyFont="1" applyBorder="1" applyAlignment="1">
      <alignment horizontal="center"/>
    </xf>
    <xf numFmtId="166" fontId="16" fillId="4" borderId="22" xfId="2" applyNumberFormat="1" applyFont="1" applyFill="1" applyBorder="1" applyAlignment="1">
      <alignment horizontal="center" vertical="center"/>
    </xf>
    <xf numFmtId="166" fontId="16" fillId="0" borderId="22" xfId="2" applyNumberFormat="1" applyFont="1" applyBorder="1" applyAlignment="1">
      <alignment horizontal="center" vertical="center"/>
    </xf>
    <xf numFmtId="17" fontId="17" fillId="0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166" fontId="16" fillId="4" borderId="1" xfId="2" applyNumberFormat="1" applyFont="1" applyFill="1" applyBorder="1" applyAlignment="1">
      <alignment horizontal="center" vertical="center"/>
    </xf>
    <xf numFmtId="166" fontId="9" fillId="0" borderId="1" xfId="2" applyNumberFormat="1" applyFont="1" applyBorder="1" applyAlignment="1">
      <alignment horizontal="center" vertical="center"/>
    </xf>
    <xf numFmtId="166" fontId="16" fillId="0" borderId="1" xfId="2" applyNumberFormat="1" applyFont="1" applyBorder="1" applyAlignment="1">
      <alignment horizontal="center" vertical="center"/>
    </xf>
    <xf numFmtId="17" fontId="18" fillId="0" borderId="1" xfId="0" applyNumberFormat="1" applyFont="1" applyBorder="1" applyAlignment="1">
      <alignment horizontal="center"/>
    </xf>
    <xf numFmtId="3" fontId="16" fillId="0" borderId="1" xfId="0" applyNumberFormat="1" applyFont="1" applyBorder="1"/>
    <xf numFmtId="10" fontId="16" fillId="0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0" fontId="7" fillId="2" borderId="1" xfId="2" applyNumberFormat="1" applyFont="1" applyFill="1" applyBorder="1" applyAlignment="1">
      <alignment vertical="center"/>
    </xf>
    <xf numFmtId="166" fontId="8" fillId="2" borderId="1" xfId="2" applyNumberFormat="1" applyFont="1" applyFill="1" applyBorder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top"/>
    </xf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2" fillId="2" borderId="16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8" fillId="2" borderId="18" xfId="0" applyFont="1" applyFill="1" applyBorder="1" applyAlignment="1">
      <alignment vertical="top"/>
    </xf>
    <xf numFmtId="0" fontId="1" fillId="2" borderId="19" xfId="0" applyFont="1" applyFill="1" applyBorder="1"/>
    <xf numFmtId="0" fontId="7" fillId="2" borderId="19" xfId="0" applyFont="1" applyFill="1" applyBorder="1"/>
    <xf numFmtId="0" fontId="1" fillId="2" borderId="19" xfId="0" applyFont="1" applyFill="1" applyBorder="1" applyAlignment="1"/>
    <xf numFmtId="166" fontId="16" fillId="0" borderId="1" xfId="2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vertical="center"/>
    </xf>
    <xf numFmtId="166" fontId="16" fillId="4" borderId="23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17" fillId="0" borderId="24" xfId="0" applyNumberFormat="1" applyFont="1" applyBorder="1" applyAlignment="1">
      <alignment horizontal="center"/>
    </xf>
    <xf numFmtId="17" fontId="18" fillId="0" borderId="24" xfId="0" applyNumberFormat="1" applyFont="1" applyBorder="1" applyAlignment="1">
      <alignment horizontal="center"/>
    </xf>
    <xf numFmtId="3" fontId="16" fillId="4" borderId="22" xfId="0" applyNumberFormat="1" applyFont="1" applyFill="1" applyBorder="1"/>
    <xf numFmtId="3" fontId="16" fillId="0" borderId="22" xfId="0" applyNumberFormat="1" applyFont="1" applyBorder="1"/>
    <xf numFmtId="166" fontId="16" fillId="4" borderId="25" xfId="2" applyNumberFormat="1" applyFont="1" applyFill="1" applyBorder="1" applyAlignment="1">
      <alignment horizontal="center" vertical="center"/>
    </xf>
    <xf numFmtId="166" fontId="0" fillId="0" borderId="1" xfId="2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/>
    <xf numFmtId="166" fontId="16" fillId="0" borderId="21" xfId="2" applyNumberFormat="1" applyFont="1" applyBorder="1" applyAlignment="1">
      <alignment horizontal="center" vertical="center"/>
    </xf>
    <xf numFmtId="3" fontId="16" fillId="4" borderId="21" xfId="0" applyNumberFormat="1" applyFont="1" applyFill="1" applyBorder="1"/>
    <xf numFmtId="3" fontId="16" fillId="0" borderId="21" xfId="0" applyNumberFormat="1" applyFont="1" applyBorder="1"/>
    <xf numFmtId="3" fontId="0" fillId="4" borderId="1" xfId="0" applyNumberFormat="1" applyFont="1" applyFill="1" applyBorder="1"/>
    <xf numFmtId="3" fontId="0" fillId="0" borderId="1" xfId="0" applyNumberFormat="1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3" fillId="3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" fillId="2" borderId="1" xfId="0" applyFont="1" applyFill="1" applyBorder="1" applyAlignment="1"/>
    <xf numFmtId="0" fontId="1" fillId="2" borderId="10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/>
    <xf numFmtId="0" fontId="7" fillId="2" borderId="27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/>
    <xf numFmtId="0" fontId="8" fillId="2" borderId="28" xfId="0" applyFont="1" applyFill="1" applyBorder="1" applyAlignment="1">
      <alignment vertical="top"/>
    </xf>
    <xf numFmtId="0" fontId="1" fillId="2" borderId="26" xfId="0" applyFont="1" applyFill="1" applyBorder="1" applyAlignment="1"/>
    <xf numFmtId="0" fontId="2" fillId="2" borderId="1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297571"/>
      <color rgb="FFFF33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'04.14'!$C$26:$C$33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'04.14'!$H$26:$H$33</c:f>
              <c:numCache>
                <c:formatCode>0.0%</c:formatCode>
                <c:ptCount val="8"/>
                <c:pt idx="0">
                  <c:v>0.19927865162394753</c:v>
                </c:pt>
                <c:pt idx="1">
                  <c:v>0.25772584274819366</c:v>
                </c:pt>
                <c:pt idx="2">
                  <c:v>0.37089448720110096</c:v>
                </c:pt>
                <c:pt idx="3">
                  <c:v>0.38458807494725983</c:v>
                </c:pt>
                <c:pt idx="4">
                  <c:v>0.30894638653216555</c:v>
                </c:pt>
                <c:pt idx="5">
                  <c:v>0.27716033086185915</c:v>
                </c:pt>
                <c:pt idx="6">
                  <c:v>0.38302184249278193</c:v>
                </c:pt>
                <c:pt idx="7">
                  <c:v>0.35650000000000004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F-4E2F-8BEE-F9E6E47889B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401936"/>
        <c:axId val="614403600"/>
      </c:lineChart>
      <c:catAx>
        <c:axId val="6144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614403600"/>
        <c:crosses val="autoZero"/>
        <c:auto val="1"/>
        <c:lblAlgn val="ctr"/>
        <c:lblOffset val="100"/>
        <c:noMultiLvlLbl val="0"/>
      </c:catAx>
      <c:valAx>
        <c:axId val="61440360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1440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59836</xdr:colOff>
      <xdr:row>1</xdr:row>
      <xdr:rowOff>30526</xdr:rowOff>
    </xdr:from>
    <xdr:to>
      <xdr:col>19</xdr:col>
      <xdr:colOff>166687</xdr:colOff>
      <xdr:row>2</xdr:row>
      <xdr:rowOff>117841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8274" y="213089"/>
          <a:ext cx="6321913" cy="269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0</xdr:colOff>
      <xdr:row>21</xdr:row>
      <xdr:rowOff>211750</xdr:rowOff>
    </xdr:from>
    <xdr:to>
      <xdr:col>5</xdr:col>
      <xdr:colOff>333375</xdr:colOff>
      <xdr:row>22</xdr:row>
      <xdr:rowOff>5375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4029688"/>
          <a:ext cx="2238375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s-MX" sz="1000"/>
        </a:p>
      </xdr:txBody>
    </xdr:sp>
    <xdr:clientData/>
  </xdr:twoCellAnchor>
  <xdr:twoCellAnchor>
    <xdr:from>
      <xdr:col>4</xdr:col>
      <xdr:colOff>234461</xdr:colOff>
      <xdr:row>43</xdr:row>
      <xdr:rowOff>109901</xdr:rowOff>
    </xdr:from>
    <xdr:to>
      <xdr:col>19</xdr:col>
      <xdr:colOff>341312</xdr:colOff>
      <xdr:row>45</xdr:row>
      <xdr:rowOff>14653</xdr:rowOff>
    </xdr:to>
    <xdr:sp macro="" textlink="">
      <xdr:nvSpPr>
        <xdr:cNvPr id="24" name="Text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58461" y="292464"/>
          <a:ext cx="5821851" cy="269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oneCellAnchor>
    <xdr:from>
      <xdr:col>1</xdr:col>
      <xdr:colOff>30956</xdr:colOff>
      <xdr:row>19</xdr:row>
      <xdr:rowOff>165893</xdr:rowOff>
    </xdr:from>
    <xdr:ext cx="1419235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FE9C43A-6F53-4558-AB04-17508AE584E7}"/>
                </a:ext>
              </a:extLst>
            </xdr:cNvPr>
            <xdr:cNvSpPr txBox="1"/>
          </xdr:nvSpPr>
          <xdr:spPr>
            <a:xfrm>
              <a:off x="411956" y="3515518"/>
              <a:ext cx="1419235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m:rPr>
                        <m:sty m:val="p"/>
                      </m:rPr>
                      <a:rPr lang="es-MX" sz="1100" b="0" i="0">
                        <a:latin typeface="Cambria Math" panose="02040503050406030204" pitchFamily="18" charset="0"/>
                      </a:rPr>
                      <m:t>SP</m:t>
                    </m:r>
                    <m:r>
                      <a:rPr lang="es-MX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d>
                      <m:dPr>
                        <m:ctrlPr>
                          <a:rPr lang="es-MX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MX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𝑃𝑆</m:t>
                            </m:r>
                          </m:num>
                          <m:den>
                            <m:r>
                              <a:rPr lang="es-MX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𝑇𝐻𝑎𝑏</m:t>
                            </m:r>
                          </m:den>
                        </m:f>
                      </m:e>
                    </m:d>
                    <m:r>
                      <a:rPr lang="es-MX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×100</m:t>
                    </m:r>
                  </m:oMath>
                </m:oMathPara>
              </a14:m>
              <a:endParaRPr lang="es-MX" sz="11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FE9C43A-6F53-4558-AB04-17508AE584E7}"/>
                </a:ext>
              </a:extLst>
            </xdr:cNvPr>
            <xdr:cNvSpPr txBox="1"/>
          </xdr:nvSpPr>
          <xdr:spPr>
            <a:xfrm>
              <a:off x="411956" y="3515518"/>
              <a:ext cx="1419235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latin typeface="Cambria Math" panose="02040503050406030204" pitchFamily="18" charset="0"/>
                </a:rPr>
                <a:t>𝑃SP</a:t>
              </a:r>
              <a:r>
                <a:rPr lang="es-MX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(𝑃𝑆/𝑇𝐻𝑎𝑏)  ×100</a:t>
              </a:r>
              <a:endParaRPr lang="es-MX" sz="1100" b="0"/>
            </a:p>
          </xdr:txBody>
        </xdr:sp>
      </mc:Fallback>
    </mc:AlternateContent>
    <xdr:clientData/>
  </xdr:oneCellAnchor>
  <xdr:twoCellAnchor>
    <xdr:from>
      <xdr:col>12</xdr:col>
      <xdr:colOff>20638</xdr:colOff>
      <xdr:row>24</xdr:row>
      <xdr:rowOff>107950</xdr:rowOff>
    </xdr:from>
    <xdr:to>
      <xdr:col>23</xdr:col>
      <xdr:colOff>322263</xdr:colOff>
      <xdr:row>36</xdr:row>
      <xdr:rowOff>4764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56908D-B524-4617-9DA6-70D250D00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47625</xdr:rowOff>
    </xdr:from>
    <xdr:to>
      <xdr:col>2</xdr:col>
      <xdr:colOff>266547</xdr:colOff>
      <xdr:row>4</xdr:row>
      <xdr:rowOff>171451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CE7E867-2002-47F3-9F27-0B4874BA0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7625"/>
          <a:ext cx="761847" cy="847726"/>
        </a:xfrm>
        <a:prstGeom prst="rect">
          <a:avLst/>
        </a:prstGeom>
      </xdr:spPr>
    </xdr:pic>
    <xdr:clientData/>
  </xdr:twoCellAnchor>
  <xdr:twoCellAnchor editAs="oneCell">
    <xdr:from>
      <xdr:col>20</xdr:col>
      <xdr:colOff>18640</xdr:colOff>
      <xdr:row>0</xdr:row>
      <xdr:rowOff>131195</xdr:rowOff>
    </xdr:from>
    <xdr:to>
      <xdr:col>23</xdr:col>
      <xdr:colOff>343533</xdr:colOff>
      <xdr:row>4</xdr:row>
      <xdr:rowOff>28591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7146105-B973-4914-AD09-F3FB9309C6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762465" y="131195"/>
          <a:ext cx="1467893" cy="6212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42</xdr:row>
      <xdr:rowOff>38100</xdr:rowOff>
    </xdr:from>
    <xdr:to>
      <xdr:col>2</xdr:col>
      <xdr:colOff>180822</xdr:colOff>
      <xdr:row>46</xdr:row>
      <xdr:rowOff>161926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C447DBB0-7475-4A0D-9922-2963B77E6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962900"/>
          <a:ext cx="761847" cy="847726"/>
        </a:xfrm>
        <a:prstGeom prst="rect">
          <a:avLst/>
        </a:prstGeom>
      </xdr:spPr>
    </xdr:pic>
    <xdr:clientData/>
  </xdr:twoCellAnchor>
  <xdr:twoCellAnchor editAs="oneCell">
    <xdr:from>
      <xdr:col>20</xdr:col>
      <xdr:colOff>9115</xdr:colOff>
      <xdr:row>42</xdr:row>
      <xdr:rowOff>131195</xdr:rowOff>
    </xdr:from>
    <xdr:to>
      <xdr:col>23</xdr:col>
      <xdr:colOff>334008</xdr:colOff>
      <xdr:row>46</xdr:row>
      <xdr:rowOff>28591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C726881-7006-4231-B74B-396CE8722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752940" y="8055995"/>
          <a:ext cx="1467893" cy="621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4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B12068"/>
      </a:accent1>
      <a:accent2>
        <a:srgbClr val="B93367"/>
      </a:accent2>
      <a:accent3>
        <a:srgbClr val="C55165"/>
      </a:accent3>
      <a:accent4>
        <a:srgbClr val="F3C45F"/>
      </a:accent4>
      <a:accent5>
        <a:srgbClr val="F3C45F"/>
      </a:accent5>
      <a:accent6>
        <a:srgbClr val="E6A360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4"/>
  <sheetViews>
    <sheetView tabSelected="1" view="pageBreakPreview" zoomScaleNormal="120" zoomScaleSheetLayoutView="100" workbookViewId="0">
      <selection activeCell="A8" sqref="A8"/>
    </sheetView>
  </sheetViews>
  <sheetFormatPr baseColWidth="10" defaultColWidth="9.140625" defaultRowHeight="14.25" x14ac:dyDescent="0.2"/>
  <cols>
    <col min="1" max="1" width="5.7109375" style="1" customWidth="1"/>
    <col min="2" max="2" width="3.7109375" style="1" customWidth="1"/>
    <col min="3" max="3" width="5.5703125" style="1" customWidth="1"/>
    <col min="4" max="4" width="6.140625" style="1" customWidth="1"/>
    <col min="5" max="5" width="6.7109375" style="1" customWidth="1"/>
    <col min="6" max="6" width="6.28515625" style="1" customWidth="1"/>
    <col min="7" max="7" width="6.5703125" style="1" customWidth="1"/>
    <col min="8" max="8" width="6.85546875" style="1" customWidth="1"/>
    <col min="9" max="24" width="5.7109375" style="1" customWidth="1"/>
    <col min="25" max="16384" width="9.140625" style="1"/>
  </cols>
  <sheetData>
    <row r="1" spans="1:24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</row>
    <row r="2" spans="1:24" x14ac:dyDescent="0.2">
      <c r="A2" s="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0"/>
    </row>
    <row r="3" spans="1:24" x14ac:dyDescent="0.2">
      <c r="A3" s="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0"/>
    </row>
    <row r="4" spans="1:24" x14ac:dyDescent="0.2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0"/>
    </row>
    <row r="5" spans="1:24" x14ac:dyDescent="0.2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0"/>
    </row>
    <row r="6" spans="1:24" ht="15" x14ac:dyDescent="0.25">
      <c r="A6" s="95" t="s">
        <v>11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</row>
    <row r="7" spans="1:24" ht="21.75" customHeight="1" x14ac:dyDescent="0.2">
      <c r="A7" s="127" t="s">
        <v>69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</row>
    <row r="8" spans="1:24" ht="9.9499999999999993" customHeight="1" x14ac:dyDescent="0.2">
      <c r="A8" s="9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0"/>
    </row>
    <row r="9" spans="1:24" ht="15.75" customHeight="1" x14ac:dyDescent="0.2">
      <c r="A9" s="146" t="s">
        <v>3</v>
      </c>
      <c r="B9" s="146"/>
      <c r="C9" s="146"/>
      <c r="D9" s="146"/>
      <c r="E9" s="151" t="s">
        <v>29</v>
      </c>
      <c r="F9" s="151"/>
      <c r="G9" s="151"/>
      <c r="H9" s="151"/>
      <c r="I9" s="145" t="s">
        <v>4</v>
      </c>
      <c r="J9" s="145"/>
      <c r="K9" s="145"/>
      <c r="L9" s="148" t="s">
        <v>26</v>
      </c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</row>
    <row r="10" spans="1:24" ht="15.75" customHeight="1" x14ac:dyDescent="0.2">
      <c r="A10" s="146" t="s">
        <v>12</v>
      </c>
      <c r="B10" s="146"/>
      <c r="C10" s="146"/>
      <c r="D10" s="146"/>
      <c r="E10" s="92" t="s">
        <v>25</v>
      </c>
      <c r="F10" s="92"/>
      <c r="G10" s="92"/>
      <c r="H10" s="92"/>
      <c r="I10" s="146" t="s">
        <v>15</v>
      </c>
      <c r="J10" s="146"/>
      <c r="K10" s="146"/>
      <c r="L10" s="149" t="s">
        <v>27</v>
      </c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</row>
    <row r="11" spans="1:24" ht="15.75" customHeight="1" x14ac:dyDescent="0.2">
      <c r="A11" s="146" t="s">
        <v>6</v>
      </c>
      <c r="B11" s="146"/>
      <c r="C11" s="146"/>
      <c r="D11" s="146"/>
      <c r="E11" s="92" t="s">
        <v>30</v>
      </c>
      <c r="F11" s="92"/>
      <c r="G11" s="92"/>
      <c r="H11" s="92"/>
      <c r="I11" s="146" t="s">
        <v>7</v>
      </c>
      <c r="J11" s="146"/>
      <c r="K11" s="146"/>
      <c r="L11" s="149" t="s">
        <v>28</v>
      </c>
      <c r="M11" s="149"/>
      <c r="N11" s="149"/>
      <c r="O11" s="149"/>
      <c r="P11" s="149"/>
      <c r="Q11" s="146" t="s">
        <v>5</v>
      </c>
      <c r="R11" s="146"/>
      <c r="S11" s="146"/>
      <c r="T11" s="150">
        <v>45770</v>
      </c>
      <c r="U11" s="150"/>
      <c r="V11" s="150"/>
      <c r="W11" s="150"/>
      <c r="X11" s="150"/>
    </row>
    <row r="12" spans="1:24" ht="9.9499999999999993" customHeight="1" x14ac:dyDescent="0.2">
      <c r="A12" s="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0"/>
    </row>
    <row r="13" spans="1:24" ht="15.75" customHeight="1" x14ac:dyDescent="0.2">
      <c r="A13" s="93" t="s">
        <v>0</v>
      </c>
      <c r="B13" s="93"/>
      <c r="C13" s="93"/>
      <c r="D13" s="93"/>
      <c r="E13" s="93"/>
      <c r="F13" s="93"/>
      <c r="G13" s="93"/>
      <c r="H13" s="93"/>
      <c r="I13" s="93"/>
      <c r="J13" s="93"/>
      <c r="K13" s="93" t="s">
        <v>18</v>
      </c>
      <c r="L13" s="93"/>
      <c r="M13" s="93"/>
      <c r="N13" s="93"/>
      <c r="O13" s="93"/>
      <c r="P13" s="93"/>
      <c r="Q13" s="93"/>
      <c r="R13" s="93" t="s">
        <v>8</v>
      </c>
      <c r="S13" s="93"/>
      <c r="T13" s="93"/>
      <c r="U13" s="93"/>
      <c r="V13" s="93"/>
      <c r="W13" s="93"/>
      <c r="X13" s="93"/>
    </row>
    <row r="14" spans="1:24" s="5" customFormat="1" ht="15.75" customHeight="1" x14ac:dyDescent="0.2">
      <c r="A14" s="135" t="s">
        <v>62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 t="s">
        <v>63</v>
      </c>
      <c r="L14" s="135"/>
      <c r="M14" s="135"/>
      <c r="N14" s="135"/>
      <c r="O14" s="135"/>
      <c r="P14" s="135"/>
      <c r="Q14" s="135"/>
      <c r="R14" s="136" t="s">
        <v>31</v>
      </c>
      <c r="S14" s="137"/>
      <c r="T14" s="137"/>
      <c r="U14" s="137"/>
      <c r="V14" s="137"/>
      <c r="W14" s="137"/>
      <c r="X14" s="138"/>
    </row>
    <row r="15" spans="1:24" s="5" customFormat="1" ht="15" customHeight="1" x14ac:dyDescent="0.2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9"/>
      <c r="S15" s="140"/>
      <c r="T15" s="140"/>
      <c r="U15" s="140"/>
      <c r="V15" s="140"/>
      <c r="W15" s="140"/>
      <c r="X15" s="141"/>
    </row>
    <row r="16" spans="1:24" s="5" customFormat="1" ht="15" customHeight="1" x14ac:dyDescent="0.2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9"/>
      <c r="S16" s="140"/>
      <c r="T16" s="140"/>
      <c r="U16" s="140"/>
      <c r="V16" s="140"/>
      <c r="W16" s="140"/>
      <c r="X16" s="141"/>
    </row>
    <row r="17" spans="1:24" s="5" customFormat="1" ht="15.75" customHeight="1" x14ac:dyDescent="0.2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42"/>
      <c r="S17" s="143"/>
      <c r="T17" s="143"/>
      <c r="U17" s="143"/>
      <c r="V17" s="143"/>
      <c r="W17" s="143"/>
      <c r="X17" s="144"/>
    </row>
    <row r="18" spans="1:24" s="5" customFormat="1" ht="9.9499999999999993" customHeight="1" x14ac:dyDescent="0.2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8"/>
    </row>
    <row r="19" spans="1:24" ht="15.75" customHeight="1" x14ac:dyDescent="0.2">
      <c r="A19" s="93" t="s">
        <v>2</v>
      </c>
      <c r="B19" s="93"/>
      <c r="C19" s="93"/>
      <c r="D19" s="93"/>
      <c r="E19" s="93"/>
      <c r="F19" s="93"/>
      <c r="G19" s="93" t="s">
        <v>1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</row>
    <row r="20" spans="1:24" s="5" customFormat="1" ht="18" customHeight="1" x14ac:dyDescent="0.2">
      <c r="A20" s="125"/>
      <c r="B20" s="125"/>
      <c r="C20" s="125"/>
      <c r="D20" s="125"/>
      <c r="E20" s="125"/>
      <c r="F20" s="125"/>
      <c r="G20" s="113" t="s">
        <v>61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</row>
    <row r="21" spans="1:24" s="5" customFormat="1" ht="18" customHeight="1" x14ac:dyDescent="0.2">
      <c r="A21" s="125"/>
      <c r="B21" s="125"/>
      <c r="C21" s="125"/>
      <c r="D21" s="125"/>
      <c r="E21" s="125"/>
      <c r="F21" s="125"/>
      <c r="G21" s="113" t="s">
        <v>66</v>
      </c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/>
    </row>
    <row r="22" spans="1:24" s="5" customFormat="1" ht="18" customHeight="1" x14ac:dyDescent="0.2">
      <c r="A22" s="125"/>
      <c r="B22" s="125"/>
      <c r="C22" s="125"/>
      <c r="D22" s="125"/>
      <c r="E22" s="125"/>
      <c r="F22" s="125"/>
      <c r="G22" s="113" t="s">
        <v>67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</row>
    <row r="23" spans="1:24" s="5" customFormat="1" ht="9.9499999999999993" customHeight="1" x14ac:dyDescent="0.2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8"/>
    </row>
    <row r="24" spans="1:24" ht="15.75" customHeight="1" x14ac:dyDescent="0.2">
      <c r="A24" s="126" t="s">
        <v>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 t="s">
        <v>17</v>
      </c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spans="1:24" s="5" customFormat="1" ht="15" customHeight="1" x14ac:dyDescent="0.2">
      <c r="A25" s="131" t="s">
        <v>99</v>
      </c>
      <c r="B25" s="132"/>
      <c r="C25" s="133"/>
      <c r="D25" s="55" t="s">
        <v>95</v>
      </c>
      <c r="E25" s="55" t="s">
        <v>96</v>
      </c>
      <c r="F25" s="55" t="s">
        <v>97</v>
      </c>
      <c r="G25" s="55" t="s">
        <v>98</v>
      </c>
      <c r="H25" s="75" t="s">
        <v>94</v>
      </c>
      <c r="I25" s="129" t="s">
        <v>14</v>
      </c>
      <c r="J25" s="117"/>
      <c r="K25" s="116" t="s">
        <v>10</v>
      </c>
      <c r="L25" s="129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</row>
    <row r="26" spans="1:24" s="5" customFormat="1" ht="15" customHeight="1" x14ac:dyDescent="0.2">
      <c r="A26" s="163" t="s">
        <v>58</v>
      </c>
      <c r="B26" s="163"/>
      <c r="C26" s="56">
        <v>2017</v>
      </c>
      <c r="D26" s="57">
        <v>0.35253624568462533</v>
      </c>
      <c r="E26" s="57">
        <v>0.16732166498139248</v>
      </c>
      <c r="F26" s="57">
        <v>7.9450618764602937E-2</v>
      </c>
      <c r="G26" s="57">
        <v>0.19780607706516934</v>
      </c>
      <c r="H26" s="58">
        <f>AVERAGE(D26:G26)</f>
        <v>0.19927865162394753</v>
      </c>
      <c r="I26" s="130"/>
      <c r="J26" s="119"/>
      <c r="K26" s="118"/>
      <c r="L26" s="130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</row>
    <row r="27" spans="1:24" s="5" customFormat="1" ht="15" customHeight="1" x14ac:dyDescent="0.2">
      <c r="A27" s="163"/>
      <c r="B27" s="163"/>
      <c r="C27" s="56">
        <v>2018</v>
      </c>
      <c r="D27" s="57">
        <v>0.18899276593713032</v>
      </c>
      <c r="E27" s="57">
        <v>0.21659555132343331</v>
      </c>
      <c r="F27" s="57">
        <v>0.2797173566878981</v>
      </c>
      <c r="G27" s="57">
        <v>0.34559769704431287</v>
      </c>
      <c r="H27" s="58">
        <f t="shared" ref="H27:H33" si="0">AVERAGE(D27:G27)</f>
        <v>0.25772584274819366</v>
      </c>
      <c r="I27" s="120"/>
      <c r="J27" s="121"/>
      <c r="K27" s="122"/>
      <c r="L27" s="124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</row>
    <row r="28" spans="1:24" s="5" customFormat="1" ht="15" customHeight="1" x14ac:dyDescent="0.2">
      <c r="A28" s="163"/>
      <c r="B28" s="163"/>
      <c r="C28" s="56">
        <v>2019</v>
      </c>
      <c r="D28" s="57">
        <v>0.2968341920107323</v>
      </c>
      <c r="E28" s="57">
        <v>0.30906765043575823</v>
      </c>
      <c r="F28" s="57">
        <v>0.41523856235676498</v>
      </c>
      <c r="G28" s="57">
        <v>0.46243754400114828</v>
      </c>
      <c r="H28" s="58">
        <f t="shared" si="0"/>
        <v>0.37089448720110096</v>
      </c>
      <c r="I28" s="124"/>
      <c r="J28" s="123"/>
      <c r="K28" s="122"/>
      <c r="L28" s="124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</row>
    <row r="29" spans="1:24" s="5" customFormat="1" ht="15" customHeight="1" x14ac:dyDescent="0.2">
      <c r="A29" s="163"/>
      <c r="B29" s="163"/>
      <c r="C29" s="56">
        <v>2020</v>
      </c>
      <c r="D29" s="57">
        <v>0.38426798797272688</v>
      </c>
      <c r="E29" s="59" t="s">
        <v>54</v>
      </c>
      <c r="F29" s="57">
        <v>0.40301406725303163</v>
      </c>
      <c r="G29" s="57">
        <v>0.36648216961602093</v>
      </c>
      <c r="H29" s="58">
        <f t="shared" si="0"/>
        <v>0.38458807494725983</v>
      </c>
      <c r="I29" s="124"/>
      <c r="J29" s="123"/>
      <c r="K29" s="122"/>
      <c r="L29" s="124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</row>
    <row r="30" spans="1:24" s="5" customFormat="1" ht="15" customHeight="1" x14ac:dyDescent="0.2">
      <c r="A30" s="163"/>
      <c r="B30" s="163"/>
      <c r="C30" s="56">
        <v>2021</v>
      </c>
      <c r="D30" s="57">
        <v>0.44067527437717618</v>
      </c>
      <c r="E30" s="57">
        <v>0.2192213565490797</v>
      </c>
      <c r="F30" s="57">
        <v>0.27087536353394293</v>
      </c>
      <c r="G30" s="57">
        <v>0.30501355166846333</v>
      </c>
      <c r="H30" s="58">
        <f t="shared" si="0"/>
        <v>0.30894638653216555</v>
      </c>
      <c r="I30" s="124"/>
      <c r="J30" s="123"/>
      <c r="K30" s="122"/>
      <c r="L30" s="124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</row>
    <row r="31" spans="1:24" s="5" customFormat="1" ht="15" customHeight="1" x14ac:dyDescent="0.2">
      <c r="A31" s="163"/>
      <c r="B31" s="163"/>
      <c r="C31" s="56">
        <v>2022</v>
      </c>
      <c r="D31" s="57">
        <v>0.31535265752693126</v>
      </c>
      <c r="E31" s="57">
        <v>0.21979643107209745</v>
      </c>
      <c r="F31" s="57">
        <v>0.26796420512977942</v>
      </c>
      <c r="G31" s="57">
        <v>0.30552802971862841</v>
      </c>
      <c r="H31" s="58">
        <f t="shared" si="0"/>
        <v>0.27716033086185915</v>
      </c>
      <c r="I31" s="134"/>
      <c r="J31" s="134"/>
      <c r="K31" s="134"/>
      <c r="L31" s="154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</row>
    <row r="32" spans="1:24" s="5" customFormat="1" ht="15" customHeight="1" x14ac:dyDescent="0.2">
      <c r="A32" s="163"/>
      <c r="B32" s="163"/>
      <c r="C32" s="56">
        <v>2023</v>
      </c>
      <c r="D32" s="57">
        <v>0.29572924934534112</v>
      </c>
      <c r="E32" s="57">
        <v>0.39412275389900886</v>
      </c>
      <c r="F32" s="57">
        <v>0.4412353667267776</v>
      </c>
      <c r="G32" s="57">
        <v>0.40100000000000002</v>
      </c>
      <c r="H32" s="58">
        <f t="shared" si="0"/>
        <v>0.38302184249278193</v>
      </c>
      <c r="I32" s="134"/>
      <c r="J32" s="134"/>
      <c r="K32" s="134"/>
      <c r="L32" s="154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</row>
    <row r="33" spans="1:24" s="5" customFormat="1" ht="15" customHeight="1" x14ac:dyDescent="0.2">
      <c r="A33" s="163"/>
      <c r="B33" s="163"/>
      <c r="C33" s="159">
        <v>2024</v>
      </c>
      <c r="D33" s="57">
        <v>0.36199999999999999</v>
      </c>
      <c r="E33" s="73">
        <v>0.39600000000000002</v>
      </c>
      <c r="F33" s="73">
        <v>0.308</v>
      </c>
      <c r="G33" s="73">
        <v>0.36</v>
      </c>
      <c r="H33" s="58">
        <f t="shared" si="0"/>
        <v>0.35650000000000004</v>
      </c>
      <c r="I33" s="134"/>
      <c r="J33" s="134"/>
      <c r="K33" s="134"/>
      <c r="L33" s="154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</row>
    <row r="34" spans="1:24" s="5" customFormat="1" ht="15" customHeight="1" x14ac:dyDescent="0.25">
      <c r="A34" s="147" t="s">
        <v>13</v>
      </c>
      <c r="B34" s="147"/>
      <c r="C34" s="160">
        <v>2025</v>
      </c>
      <c r="D34" s="73">
        <v>0.30099999999999999</v>
      </c>
      <c r="E34" s="153"/>
      <c r="F34" s="153"/>
      <c r="G34" s="153"/>
      <c r="H34" s="153"/>
      <c r="I34" s="157"/>
      <c r="J34" s="158"/>
      <c r="K34" s="157"/>
      <c r="L34" s="15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</row>
    <row r="35" spans="1:24" s="5" customFormat="1" ht="15" customHeight="1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</row>
    <row r="36" spans="1:24" s="5" customFormat="1" ht="15" customHeight="1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</row>
    <row r="37" spans="1:24" s="5" customFormat="1" ht="15" customHeight="1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</row>
    <row r="38" spans="1:24" s="5" customFormat="1" ht="15" customHeight="1" x14ac:dyDescent="0.2">
      <c r="A38" s="161" t="s">
        <v>16</v>
      </c>
      <c r="B38" s="162" t="s">
        <v>109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6"/>
    </row>
    <row r="39" spans="1:24" s="5" customFormat="1" ht="15" customHeight="1" x14ac:dyDescent="0.2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2"/>
    </row>
    <row r="40" spans="1:24" s="5" customFormat="1" ht="15" customHeight="1" x14ac:dyDescent="0.2">
      <c r="A40" s="60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4"/>
    </row>
    <row r="41" spans="1:24" s="5" customFormat="1" x14ac:dyDescent="0.2">
      <c r="A41" s="60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3"/>
      <c r="N41" s="63"/>
      <c r="O41" s="63"/>
      <c r="P41" s="63"/>
      <c r="Q41" s="63"/>
      <c r="R41" s="63"/>
      <c r="S41" s="63"/>
      <c r="T41" s="63"/>
      <c r="U41" s="66"/>
      <c r="V41" s="66"/>
      <c r="W41" s="66"/>
      <c r="X41" s="67"/>
    </row>
    <row r="42" spans="1:24" s="5" customFormat="1" ht="12.75" customHeight="1" x14ac:dyDescent="0.2">
      <c r="A42" s="68"/>
      <c r="B42" s="69"/>
      <c r="C42" s="69"/>
      <c r="D42" s="69"/>
      <c r="E42" s="69"/>
      <c r="F42" s="69"/>
      <c r="G42" s="69"/>
      <c r="H42" s="69"/>
      <c r="I42" s="69"/>
      <c r="J42" s="70"/>
      <c r="K42" s="69"/>
      <c r="L42" s="69"/>
      <c r="M42" s="71"/>
      <c r="N42" s="71"/>
      <c r="O42" s="71"/>
      <c r="P42" s="71"/>
      <c r="Q42" s="71"/>
      <c r="R42" s="71"/>
      <c r="S42" s="71"/>
      <c r="T42" s="71"/>
      <c r="U42" s="69"/>
      <c r="V42" s="69"/>
      <c r="W42" s="90" t="s">
        <v>19</v>
      </c>
      <c r="X42" s="91"/>
    </row>
    <row r="43" spans="1:24" s="5" customFormat="1" x14ac:dyDescent="0.2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6"/>
    </row>
    <row r="44" spans="1:24" s="5" customFormat="1" x14ac:dyDescent="0.2">
      <c r="A44" s="10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9"/>
    </row>
    <row r="45" spans="1:24" s="5" customFormat="1" x14ac:dyDescent="0.2">
      <c r="A45" s="10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9"/>
    </row>
    <row r="46" spans="1:24" s="5" customFormat="1" x14ac:dyDescent="0.2">
      <c r="A46" s="10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9"/>
    </row>
    <row r="47" spans="1:24" s="5" customFormat="1" x14ac:dyDescent="0.2">
      <c r="A47" s="110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2"/>
    </row>
    <row r="48" spans="1:24" ht="15" x14ac:dyDescent="0.25">
      <c r="A48" s="95" t="s">
        <v>11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</row>
    <row r="49" spans="1:24" ht="15" customHeight="1" x14ac:dyDescent="0.2">
      <c r="A49" s="127" t="str">
        <f>A7</f>
        <v>Porcentaje de ciudadanos que no se sienten inseguros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</row>
    <row r="50" spans="1:24" x14ac:dyDescent="0.2">
      <c r="A50" s="101" t="s">
        <v>21</v>
      </c>
      <c r="B50" s="101"/>
      <c r="C50" s="101"/>
      <c r="D50" s="101"/>
      <c r="E50" s="101"/>
      <c r="F50" s="102" t="s">
        <v>64</v>
      </c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</row>
    <row r="51" spans="1:24" ht="15.75" x14ac:dyDescent="0.3">
      <c r="A51" s="103" t="s">
        <v>70</v>
      </c>
      <c r="B51" s="103"/>
      <c r="C51" s="103"/>
      <c r="D51" s="103"/>
      <c r="E51" s="103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</row>
    <row r="52" spans="1:24" ht="15" customHeight="1" x14ac:dyDescent="0.2">
      <c r="A52" s="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0"/>
    </row>
    <row r="53" spans="1:24" ht="15" customHeight="1" x14ac:dyDescent="0.2">
      <c r="A53" s="93" t="s">
        <v>22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</row>
    <row r="54" spans="1:24" ht="15" customHeight="1" x14ac:dyDescent="0.2">
      <c r="A54" s="94" t="s">
        <v>68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ht="15" customHeight="1" x14ac:dyDescent="0.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ht="15" customHeight="1" x14ac:dyDescent="0.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24" ht="15" customHeight="1" x14ac:dyDescent="0.2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24" ht="15" customHeight="1" x14ac:dyDescent="0.2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24" ht="15" customHeight="1" x14ac:dyDescent="0.2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24" ht="15" customHeight="1" x14ac:dyDescent="0.2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</row>
    <row r="61" spans="1:24" ht="15.75" customHeight="1" x14ac:dyDescent="0.2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</row>
    <row r="62" spans="1:24" x14ac:dyDescent="0.2">
      <c r="A62" s="93" t="s">
        <v>23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</row>
    <row r="63" spans="1:24" ht="14.25" customHeight="1" x14ac:dyDescent="0.2">
      <c r="A63" s="94" t="s">
        <v>59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</row>
    <row r="64" spans="1:24" x14ac:dyDescent="0.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</row>
    <row r="65" spans="1:24" x14ac:dyDescent="0.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</row>
    <row r="66" spans="1:24" x14ac:dyDescent="0.2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</row>
    <row r="67" spans="1:24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</row>
    <row r="68" spans="1:24" x14ac:dyDescent="0.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</row>
    <row r="69" spans="1:24" x14ac:dyDescent="0.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</row>
    <row r="70" spans="1:24" x14ac:dyDescent="0.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</row>
    <row r="71" spans="1:24" ht="15.75" customHeight="1" x14ac:dyDescent="0.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</row>
    <row r="72" spans="1:24" x14ac:dyDescent="0.2">
      <c r="A72" s="93" t="s">
        <v>24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</row>
    <row r="73" spans="1:24" x14ac:dyDescent="0.2">
      <c r="A73" s="94" t="s">
        <v>60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</row>
    <row r="74" spans="1:24" x14ac:dyDescent="0.2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</row>
    <row r="75" spans="1:24" x14ac:dyDescent="0.2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</row>
    <row r="76" spans="1:24" x14ac:dyDescent="0.2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</row>
    <row r="77" spans="1:24" x14ac:dyDescent="0.2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</row>
    <row r="78" spans="1:24" x14ac:dyDescent="0.2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</row>
    <row r="79" spans="1:24" ht="5.25" customHeight="1" x14ac:dyDescent="0.2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</row>
    <row r="80" spans="1:24" ht="15" customHeight="1" x14ac:dyDescent="0.2">
      <c r="A80" s="96" t="s">
        <v>16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9"/>
    </row>
    <row r="81" spans="1:24" x14ac:dyDescent="0.2">
      <c r="A81" s="97"/>
      <c r="B81" s="2"/>
      <c r="C81" s="2"/>
      <c r="D81" s="2"/>
      <c r="E81" s="3"/>
      <c r="F81" s="3"/>
      <c r="G81" s="3"/>
      <c r="H81" s="3"/>
      <c r="I81" s="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2"/>
      <c r="V81" s="2"/>
      <c r="W81" s="2"/>
      <c r="X81" s="10"/>
    </row>
    <row r="82" spans="1:24" x14ac:dyDescent="0.2">
      <c r="A82" s="97"/>
      <c r="B82" s="2"/>
      <c r="C82" s="2"/>
      <c r="D82" s="2"/>
      <c r="E82" s="3"/>
      <c r="F82" s="3"/>
      <c r="G82" s="3"/>
      <c r="H82" s="3"/>
      <c r="I82" s="2"/>
      <c r="J82" s="2"/>
      <c r="K82" s="2"/>
      <c r="L82" s="2"/>
      <c r="M82" s="3"/>
      <c r="N82" s="3"/>
      <c r="O82" s="3"/>
      <c r="P82" s="3"/>
      <c r="Q82" s="3"/>
      <c r="R82" s="3"/>
      <c r="S82" s="3"/>
      <c r="T82" s="3"/>
      <c r="U82" s="2"/>
      <c r="V82" s="2"/>
      <c r="W82" s="2"/>
      <c r="X82" s="10"/>
    </row>
    <row r="83" spans="1:24" ht="6.75" customHeight="1" x14ac:dyDescent="0.2">
      <c r="A83" s="97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3"/>
      <c r="O83" s="3"/>
      <c r="P83" s="3"/>
      <c r="Q83" s="3"/>
      <c r="R83" s="3"/>
      <c r="S83" s="3"/>
      <c r="T83" s="3"/>
      <c r="U83" s="2"/>
      <c r="V83" s="2"/>
      <c r="W83" s="2"/>
      <c r="X83" s="10"/>
    </row>
    <row r="84" spans="1:24" ht="16.5" customHeight="1" x14ac:dyDescent="0.2">
      <c r="A84" s="98"/>
      <c r="B84" s="11"/>
      <c r="C84" s="11"/>
      <c r="D84" s="11"/>
      <c r="E84" s="11"/>
      <c r="F84" s="11"/>
      <c r="G84" s="11"/>
      <c r="H84" s="11"/>
      <c r="I84" s="11"/>
      <c r="J84" s="12"/>
      <c r="K84" s="11"/>
      <c r="L84" s="11"/>
      <c r="M84" s="13"/>
      <c r="N84" s="13"/>
      <c r="O84" s="13"/>
      <c r="P84" s="13"/>
      <c r="Q84" s="13"/>
      <c r="R84" s="13"/>
      <c r="S84" s="13"/>
      <c r="T84" s="13"/>
      <c r="U84" s="11"/>
      <c r="V84" s="11"/>
      <c r="W84" s="99" t="s">
        <v>20</v>
      </c>
      <c r="X84" s="100"/>
    </row>
  </sheetData>
  <mergeCells count="70">
    <mergeCell ref="A35:L37"/>
    <mergeCell ref="M25:X37"/>
    <mergeCell ref="I34:J34"/>
    <mergeCell ref="K34:L34"/>
    <mergeCell ref="A26:B33"/>
    <mergeCell ref="A34:B34"/>
    <mergeCell ref="I33:J33"/>
    <mergeCell ref="K33:L33"/>
    <mergeCell ref="A6:X6"/>
    <mergeCell ref="A7:X7"/>
    <mergeCell ref="L9:X9"/>
    <mergeCell ref="L10:X10"/>
    <mergeCell ref="T11:X11"/>
    <mergeCell ref="Q11:S11"/>
    <mergeCell ref="L11:P11"/>
    <mergeCell ref="E9:H9"/>
    <mergeCell ref="E10:H10"/>
    <mergeCell ref="E11:H11"/>
    <mergeCell ref="A9:D9"/>
    <mergeCell ref="I10:K10"/>
    <mergeCell ref="I11:K11"/>
    <mergeCell ref="I9:K9"/>
    <mergeCell ref="A10:D10"/>
    <mergeCell ref="A11:D11"/>
    <mergeCell ref="R13:X13"/>
    <mergeCell ref="K13:Q13"/>
    <mergeCell ref="K14:Q17"/>
    <mergeCell ref="A13:J13"/>
    <mergeCell ref="A14:J17"/>
    <mergeCell ref="R14:X17"/>
    <mergeCell ref="G19:X19"/>
    <mergeCell ref="A20:F22"/>
    <mergeCell ref="A24:L24"/>
    <mergeCell ref="A49:X49"/>
    <mergeCell ref="A19:F19"/>
    <mergeCell ref="M24:X24"/>
    <mergeCell ref="G20:X20"/>
    <mergeCell ref="I25:J26"/>
    <mergeCell ref="A25:C25"/>
    <mergeCell ref="I31:J31"/>
    <mergeCell ref="K31:L31"/>
    <mergeCell ref="I32:J32"/>
    <mergeCell ref="K32:L32"/>
    <mergeCell ref="I28:J28"/>
    <mergeCell ref="K28:L28"/>
    <mergeCell ref="I29:J29"/>
    <mergeCell ref="K29:L29"/>
    <mergeCell ref="I30:J30"/>
    <mergeCell ref="K30:L30"/>
    <mergeCell ref="G21:X21"/>
    <mergeCell ref="G22:X22"/>
    <mergeCell ref="K25:L26"/>
    <mergeCell ref="I27:J27"/>
    <mergeCell ref="K27:L27"/>
    <mergeCell ref="B80:X80"/>
    <mergeCell ref="W42:X42"/>
    <mergeCell ref="F51:X51"/>
    <mergeCell ref="A53:X53"/>
    <mergeCell ref="A62:X62"/>
    <mergeCell ref="A54:X61"/>
    <mergeCell ref="A63:X71"/>
    <mergeCell ref="A48:X48"/>
    <mergeCell ref="A80:A84"/>
    <mergeCell ref="W84:X84"/>
    <mergeCell ref="A50:E50"/>
    <mergeCell ref="F50:X50"/>
    <mergeCell ref="A51:E51"/>
    <mergeCell ref="A72:X72"/>
    <mergeCell ref="A73:X79"/>
    <mergeCell ref="A43:X47"/>
  </mergeCells>
  <printOptions horizontalCentered="1" verticalCentered="1"/>
  <pageMargins left="0.27559055118110237" right="0.15748031496062992" top="0.15748031496062992" bottom="0.15748031496062992" header="0.31496062992125984" footer="0.31496062992125984"/>
  <pageSetup scale="96" fitToHeight="0" orientation="landscape" r:id="rId1"/>
  <rowBreaks count="1" manualBreakCount="1">
    <brk id="42" max="24" man="1"/>
  </rowBreaks>
  <ignoredErrors>
    <ignoredError sqref="H26:H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ECEA-6DB3-42C9-8973-CE2F97776B44}">
  <dimension ref="A1:I54"/>
  <sheetViews>
    <sheetView zoomScale="90" zoomScaleNormal="90" workbookViewId="0">
      <pane ySplit="1" topLeftCell="A20" activePane="bottomLeft" state="frozen"/>
      <selection pane="bottomLeft" activeCell="A57" sqref="A57"/>
    </sheetView>
  </sheetViews>
  <sheetFormatPr baseColWidth="10" defaultColWidth="10.7109375" defaultRowHeight="15" x14ac:dyDescent="0.25"/>
  <cols>
    <col min="1" max="1" width="22.7109375" customWidth="1"/>
    <col min="3" max="3" width="13.140625" customWidth="1"/>
    <col min="4" max="4" width="13.7109375" customWidth="1"/>
    <col min="5" max="5" width="13" customWidth="1"/>
    <col min="9" max="9" width="16.7109375" customWidth="1"/>
  </cols>
  <sheetData>
    <row r="1" spans="1:9" ht="34.5" customHeight="1" thickBot="1" x14ac:dyDescent="0.3">
      <c r="A1" s="20" t="s">
        <v>32</v>
      </c>
      <c r="B1" s="35" t="s">
        <v>53</v>
      </c>
      <c r="C1" s="36" t="s">
        <v>55</v>
      </c>
      <c r="D1" s="35" t="s">
        <v>56</v>
      </c>
      <c r="E1" s="36" t="s">
        <v>57</v>
      </c>
      <c r="H1" s="152" t="s">
        <v>79</v>
      </c>
      <c r="I1" s="152"/>
    </row>
    <row r="2" spans="1:9" ht="15.75" thickBot="1" x14ac:dyDescent="0.3">
      <c r="A2" s="21" t="s">
        <v>33</v>
      </c>
      <c r="B2" s="22">
        <v>203620</v>
      </c>
      <c r="C2" s="23">
        <v>373966</v>
      </c>
      <c r="D2" s="28">
        <f t="shared" ref="D2:D14" si="0">(B2/(B2+C2))</f>
        <v>0.35253624568462533</v>
      </c>
      <c r="E2" s="29">
        <f t="shared" ref="E2:E14" si="1">(C2/(B2+C2))</f>
        <v>0.64746375431537473</v>
      </c>
      <c r="H2" s="152"/>
      <c r="I2" s="152"/>
    </row>
    <row r="3" spans="1:9" ht="15.75" thickBot="1" x14ac:dyDescent="0.3">
      <c r="A3" s="21" t="s">
        <v>34</v>
      </c>
      <c r="B3" s="22">
        <v>96306</v>
      </c>
      <c r="C3" s="23">
        <v>479268</v>
      </c>
      <c r="D3" s="28">
        <f t="shared" si="0"/>
        <v>0.16732166498139248</v>
      </c>
      <c r="E3" s="29">
        <f t="shared" si="1"/>
        <v>0.83267833501860755</v>
      </c>
      <c r="H3" s="34" t="s">
        <v>80</v>
      </c>
      <c r="I3" s="34" t="s">
        <v>81</v>
      </c>
    </row>
    <row r="4" spans="1:9" ht="15.75" thickBot="1" x14ac:dyDescent="0.3">
      <c r="A4" s="21" t="s">
        <v>35</v>
      </c>
      <c r="B4" s="22">
        <v>44716</v>
      </c>
      <c r="C4" s="23">
        <v>518099</v>
      </c>
      <c r="D4" s="28">
        <f t="shared" si="0"/>
        <v>7.9450618764602937E-2</v>
      </c>
      <c r="E4" s="29">
        <f t="shared" si="1"/>
        <v>0.92054938123539709</v>
      </c>
      <c r="H4">
        <v>2017</v>
      </c>
      <c r="I4" s="17">
        <f>AVERAGE(D2:D5)</f>
        <v>0.19927865162394753</v>
      </c>
    </row>
    <row r="5" spans="1:9" ht="15.75" thickBot="1" x14ac:dyDescent="0.3">
      <c r="A5" s="21" t="s">
        <v>36</v>
      </c>
      <c r="B5" s="22">
        <v>113188</v>
      </c>
      <c r="C5" s="23">
        <v>459029</v>
      </c>
      <c r="D5" s="28">
        <f t="shared" si="0"/>
        <v>0.19780607706516934</v>
      </c>
      <c r="E5" s="29">
        <f t="shared" si="1"/>
        <v>0.80219392293483072</v>
      </c>
      <c r="H5">
        <v>2018</v>
      </c>
      <c r="I5" s="17">
        <f>AVERAGE(D6:D9)</f>
        <v>0.25772584274819366</v>
      </c>
    </row>
    <row r="6" spans="1:9" ht="15.75" thickBot="1" x14ac:dyDescent="0.3">
      <c r="A6" s="21" t="s">
        <v>37</v>
      </c>
      <c r="B6" s="22">
        <v>106879</v>
      </c>
      <c r="C6" s="23">
        <v>458640</v>
      </c>
      <c r="D6" s="28">
        <f t="shared" si="0"/>
        <v>0.18899276593713032</v>
      </c>
      <c r="E6" s="29">
        <f t="shared" si="1"/>
        <v>0.81100723406286968</v>
      </c>
      <c r="H6">
        <v>2019</v>
      </c>
      <c r="I6" s="17">
        <f>AVERAGE(D10:D13)</f>
        <v>0.37089448720110096</v>
      </c>
    </row>
    <row r="7" spans="1:9" ht="15.75" thickBot="1" x14ac:dyDescent="0.3">
      <c r="A7" s="21" t="s">
        <v>38</v>
      </c>
      <c r="B7" s="22">
        <v>119645</v>
      </c>
      <c r="C7" s="23">
        <v>432744</v>
      </c>
      <c r="D7" s="28">
        <f t="shared" si="0"/>
        <v>0.21659555132343331</v>
      </c>
      <c r="E7" s="29">
        <f t="shared" si="1"/>
        <v>0.78340444867656667</v>
      </c>
      <c r="H7">
        <v>2020</v>
      </c>
      <c r="I7" s="17">
        <f>AVERAGE(D14:D17)</f>
        <v>0.38458807494725983</v>
      </c>
    </row>
    <row r="8" spans="1:9" ht="15.75" thickBot="1" x14ac:dyDescent="0.3">
      <c r="A8" s="21" t="s">
        <v>39</v>
      </c>
      <c r="B8" s="22">
        <v>154583</v>
      </c>
      <c r="C8" s="23">
        <v>398057</v>
      </c>
      <c r="D8" s="28">
        <f t="shared" si="0"/>
        <v>0.2797173566878981</v>
      </c>
      <c r="E8" s="29">
        <f t="shared" si="1"/>
        <v>0.7202826433121019</v>
      </c>
      <c r="H8">
        <v>2021</v>
      </c>
      <c r="I8" s="17">
        <f>AVERAGE(D18:D21)</f>
        <v>0.30894638653216555</v>
      </c>
    </row>
    <row r="9" spans="1:9" ht="15.75" thickBot="1" x14ac:dyDescent="0.3">
      <c r="A9" s="21" t="s">
        <v>40</v>
      </c>
      <c r="B9" s="22">
        <v>192566</v>
      </c>
      <c r="C9" s="23">
        <v>364631</v>
      </c>
      <c r="D9" s="28">
        <f t="shared" si="0"/>
        <v>0.34559769704431287</v>
      </c>
      <c r="E9" s="29">
        <f t="shared" si="1"/>
        <v>0.65440230295568713</v>
      </c>
      <c r="H9">
        <v>2022</v>
      </c>
      <c r="I9" s="17">
        <f>AVERAGE(D22:D24,D27)</f>
        <v>0.27716033086185915</v>
      </c>
    </row>
    <row r="10" spans="1:9" ht="15.75" thickBot="1" x14ac:dyDescent="0.3">
      <c r="A10" s="21" t="s">
        <v>41</v>
      </c>
      <c r="B10" s="22">
        <v>166391</v>
      </c>
      <c r="C10" s="23">
        <v>394161</v>
      </c>
      <c r="D10" s="28">
        <f t="shared" si="0"/>
        <v>0.2968341920107323</v>
      </c>
      <c r="E10" s="29">
        <f t="shared" si="1"/>
        <v>0.70316580798926775</v>
      </c>
      <c r="H10">
        <v>2023</v>
      </c>
      <c r="I10" s="17">
        <f>AVERAGE(D30,D33,D36,D39)</f>
        <v>0.4011308981018924</v>
      </c>
    </row>
    <row r="11" spans="1:9" ht="15.75" thickBot="1" x14ac:dyDescent="0.3">
      <c r="A11" s="21" t="s">
        <v>42</v>
      </c>
      <c r="B11" s="22">
        <v>176855</v>
      </c>
      <c r="C11" s="23">
        <v>395366</v>
      </c>
      <c r="D11" s="28">
        <f t="shared" si="0"/>
        <v>0.30906765043575823</v>
      </c>
      <c r="E11" s="29">
        <f t="shared" si="1"/>
        <v>0.69093234956424177</v>
      </c>
      <c r="H11">
        <v>2024</v>
      </c>
      <c r="I11" s="17">
        <f>AVERAGE(D42,D45,D48,D51)</f>
        <v>0.35659767834764422</v>
      </c>
    </row>
    <row r="12" spans="1:9" ht="15.75" thickBot="1" x14ac:dyDescent="0.3">
      <c r="A12" s="21" t="s">
        <v>43</v>
      </c>
      <c r="B12" s="22">
        <v>240436</v>
      </c>
      <c r="C12" s="23">
        <v>338595</v>
      </c>
      <c r="D12" s="28">
        <f t="shared" si="0"/>
        <v>0.41523856235676498</v>
      </c>
      <c r="E12" s="29">
        <f t="shared" si="1"/>
        <v>0.58476143764323496</v>
      </c>
    </row>
    <row r="13" spans="1:9" ht="15.75" thickBot="1" x14ac:dyDescent="0.3">
      <c r="A13" s="21" t="s">
        <v>44</v>
      </c>
      <c r="B13" s="22">
        <v>270624</v>
      </c>
      <c r="C13" s="23">
        <v>314588</v>
      </c>
      <c r="D13" s="28">
        <f t="shared" si="0"/>
        <v>0.46243754400114828</v>
      </c>
      <c r="E13" s="29">
        <f t="shared" si="1"/>
        <v>0.53756245599885166</v>
      </c>
    </row>
    <row r="14" spans="1:9" ht="15.75" thickBot="1" x14ac:dyDescent="0.3">
      <c r="A14" s="21" t="s">
        <v>45</v>
      </c>
      <c r="B14" s="22">
        <v>226843</v>
      </c>
      <c r="C14" s="23">
        <v>363482</v>
      </c>
      <c r="D14" s="28">
        <f t="shared" si="0"/>
        <v>0.38426798797272688</v>
      </c>
      <c r="E14" s="29">
        <f t="shared" si="1"/>
        <v>0.61573201202727312</v>
      </c>
    </row>
    <row r="15" spans="1:9" ht="15.75" thickBot="1" x14ac:dyDescent="0.3">
      <c r="A15" s="21" t="s">
        <v>46</v>
      </c>
      <c r="B15" s="24" t="s">
        <v>54</v>
      </c>
      <c r="C15" s="25" t="s">
        <v>54</v>
      </c>
      <c r="D15" s="28" t="s">
        <v>54</v>
      </c>
      <c r="E15" s="29" t="s">
        <v>54</v>
      </c>
    </row>
    <row r="16" spans="1:9" ht="15.75" thickBot="1" x14ac:dyDescent="0.3">
      <c r="A16" s="21" t="s">
        <v>47</v>
      </c>
      <c r="B16" s="22">
        <v>234235</v>
      </c>
      <c r="C16" s="23">
        <v>346973</v>
      </c>
      <c r="D16" s="28">
        <f t="shared" ref="D16:D32" si="2">(B16/(B16+C16))</f>
        <v>0.40301406725303163</v>
      </c>
      <c r="E16" s="29">
        <f t="shared" ref="E16:E36" si="3">(C16/(B16+C16))</f>
        <v>0.59698593274696843</v>
      </c>
    </row>
    <row r="17" spans="1:5" ht="15.75" thickBot="1" x14ac:dyDescent="0.3">
      <c r="A17" s="21" t="s">
        <v>48</v>
      </c>
      <c r="B17" s="22">
        <v>211550</v>
      </c>
      <c r="C17" s="23">
        <v>365695</v>
      </c>
      <c r="D17" s="28">
        <f t="shared" si="2"/>
        <v>0.36648216961602093</v>
      </c>
      <c r="E17" s="29">
        <f t="shared" si="3"/>
        <v>0.63351783038397902</v>
      </c>
    </row>
    <row r="18" spans="1:5" ht="15.75" thickBot="1" x14ac:dyDescent="0.3">
      <c r="A18" s="21" t="s">
        <v>49</v>
      </c>
      <c r="B18" s="22">
        <v>258059</v>
      </c>
      <c r="C18" s="23">
        <v>327540</v>
      </c>
      <c r="D18" s="28">
        <f t="shared" si="2"/>
        <v>0.44067527437717618</v>
      </c>
      <c r="E18" s="29">
        <f t="shared" si="3"/>
        <v>0.55932472562282376</v>
      </c>
    </row>
    <row r="19" spans="1:5" ht="15.75" thickBot="1" x14ac:dyDescent="0.3">
      <c r="A19" s="21" t="s">
        <v>50</v>
      </c>
      <c r="B19" s="22">
        <v>132753</v>
      </c>
      <c r="C19" s="23">
        <v>472813</v>
      </c>
      <c r="D19" s="28">
        <f t="shared" si="2"/>
        <v>0.2192213565490797</v>
      </c>
      <c r="E19" s="29">
        <f t="shared" si="3"/>
        <v>0.7807786434509203</v>
      </c>
    </row>
    <row r="20" spans="1:5" ht="15.75" thickBot="1" x14ac:dyDescent="0.3">
      <c r="A20" s="21" t="s">
        <v>51</v>
      </c>
      <c r="B20" s="22">
        <v>165416</v>
      </c>
      <c r="C20" s="23">
        <v>445256</v>
      </c>
      <c r="D20" s="28">
        <f t="shared" si="2"/>
        <v>0.27087536353394293</v>
      </c>
      <c r="E20" s="29">
        <f t="shared" si="3"/>
        <v>0.72912463646605707</v>
      </c>
    </row>
    <row r="21" spans="1:5" ht="15.75" thickBot="1" x14ac:dyDescent="0.3">
      <c r="A21" s="21" t="s">
        <v>52</v>
      </c>
      <c r="B21" s="22">
        <v>188725</v>
      </c>
      <c r="C21" s="23">
        <v>430018</v>
      </c>
      <c r="D21" s="28">
        <f t="shared" si="2"/>
        <v>0.30501355166846333</v>
      </c>
      <c r="E21" s="29">
        <f t="shared" si="3"/>
        <v>0.69498644833153667</v>
      </c>
    </row>
    <row r="22" spans="1:5" ht="15.75" thickBot="1" x14ac:dyDescent="0.3">
      <c r="A22" s="21" t="s">
        <v>65</v>
      </c>
      <c r="B22" s="18">
        <v>198418</v>
      </c>
      <c r="C22" s="19">
        <v>430776</v>
      </c>
      <c r="D22" s="28">
        <f t="shared" si="2"/>
        <v>0.31535265752693126</v>
      </c>
      <c r="E22" s="29">
        <f t="shared" si="3"/>
        <v>0.68464734247306869</v>
      </c>
    </row>
    <row r="23" spans="1:5" ht="15.75" thickBot="1" x14ac:dyDescent="0.3">
      <c r="A23" s="21" t="s">
        <v>71</v>
      </c>
      <c r="B23" s="18">
        <v>140946</v>
      </c>
      <c r="C23" s="19">
        <v>500311</v>
      </c>
      <c r="D23" s="28">
        <f t="shared" si="2"/>
        <v>0.21979643107209745</v>
      </c>
      <c r="E23" s="29">
        <f t="shared" si="3"/>
        <v>0.78020356892790255</v>
      </c>
    </row>
    <row r="24" spans="1:5" ht="15.75" thickBot="1" x14ac:dyDescent="0.3">
      <c r="A24" s="21" t="s">
        <v>72</v>
      </c>
      <c r="B24" s="22">
        <v>174576</v>
      </c>
      <c r="C24" s="23">
        <v>476914</v>
      </c>
      <c r="D24" s="28">
        <f t="shared" si="2"/>
        <v>0.26796420512977942</v>
      </c>
      <c r="E24" s="29">
        <f t="shared" si="3"/>
        <v>0.73203579487022052</v>
      </c>
    </row>
    <row r="25" spans="1:5" ht="15.75" thickBot="1" x14ac:dyDescent="0.3">
      <c r="A25" s="26" t="s">
        <v>75</v>
      </c>
      <c r="B25" s="22">
        <v>93490</v>
      </c>
      <c r="C25" s="23">
        <v>258163</v>
      </c>
      <c r="D25" s="28">
        <f t="shared" si="2"/>
        <v>0.26585867318066392</v>
      </c>
      <c r="E25" s="29">
        <f t="shared" si="3"/>
        <v>0.73414132681933608</v>
      </c>
    </row>
    <row r="26" spans="1:5" ht="15.75" thickBot="1" x14ac:dyDescent="0.3">
      <c r="A26" s="26" t="s">
        <v>76</v>
      </c>
      <c r="B26" s="22">
        <v>104146</v>
      </c>
      <c r="C26" s="23">
        <v>191068</v>
      </c>
      <c r="D26" s="28">
        <f t="shared" si="2"/>
        <v>0.352781372157147</v>
      </c>
      <c r="E26" s="29">
        <f t="shared" si="3"/>
        <v>0.647218627842853</v>
      </c>
    </row>
    <row r="27" spans="1:5" ht="16.5" thickBot="1" x14ac:dyDescent="0.3">
      <c r="A27" s="27" t="s">
        <v>74</v>
      </c>
      <c r="B27" s="30">
        <v>197636</v>
      </c>
      <c r="C27" s="31">
        <v>449231</v>
      </c>
      <c r="D27" s="32">
        <f t="shared" si="2"/>
        <v>0.30552802971862841</v>
      </c>
      <c r="E27" s="33">
        <f t="shared" si="3"/>
        <v>0.69447197028137164</v>
      </c>
    </row>
    <row r="28" spans="1:5" ht="15.75" thickBot="1" x14ac:dyDescent="0.3">
      <c r="A28" s="26" t="s">
        <v>77</v>
      </c>
      <c r="B28" s="22">
        <v>62679</v>
      </c>
      <c r="C28" s="23">
        <v>266451</v>
      </c>
      <c r="D28" s="28">
        <f t="shared" si="2"/>
        <v>0.19043842858444993</v>
      </c>
      <c r="E28" s="29">
        <f t="shared" si="3"/>
        <v>0.80956157141555007</v>
      </c>
    </row>
    <row r="29" spans="1:5" ht="15.75" thickBot="1" x14ac:dyDescent="0.3">
      <c r="A29" s="26" t="s">
        <v>78</v>
      </c>
      <c r="B29" s="22">
        <v>126596</v>
      </c>
      <c r="C29" s="23">
        <v>184302</v>
      </c>
      <c r="D29" s="28">
        <f t="shared" si="2"/>
        <v>0.40719464261590615</v>
      </c>
      <c r="E29" s="29">
        <f t="shared" si="3"/>
        <v>0.59280535738409379</v>
      </c>
    </row>
    <row r="30" spans="1:5" ht="16.5" thickBot="1" x14ac:dyDescent="0.3">
      <c r="A30" s="27" t="s">
        <v>73</v>
      </c>
      <c r="B30" s="30">
        <v>189275</v>
      </c>
      <c r="C30" s="31">
        <v>450753</v>
      </c>
      <c r="D30" s="32">
        <f t="shared" si="2"/>
        <v>0.29572924934534112</v>
      </c>
      <c r="E30" s="33">
        <f t="shared" si="3"/>
        <v>0.70427075065465883</v>
      </c>
    </row>
    <row r="31" spans="1:5" x14ac:dyDescent="0.25">
      <c r="A31" s="37" t="s">
        <v>82</v>
      </c>
      <c r="B31" s="39">
        <v>85915</v>
      </c>
      <c r="C31" s="40">
        <v>208510</v>
      </c>
      <c r="D31" s="42">
        <f t="shared" si="2"/>
        <v>0.29180606266451559</v>
      </c>
      <c r="E31" s="43">
        <f t="shared" si="3"/>
        <v>0.70819393733548441</v>
      </c>
    </row>
    <row r="32" spans="1:5" x14ac:dyDescent="0.25">
      <c r="A32" s="37" t="s">
        <v>83</v>
      </c>
      <c r="B32" s="38">
        <v>169218</v>
      </c>
      <c r="C32" s="38">
        <v>183701</v>
      </c>
      <c r="D32" s="42">
        <f t="shared" si="2"/>
        <v>0.47948112739750481</v>
      </c>
      <c r="E32" s="43">
        <f t="shared" si="3"/>
        <v>0.52051887260249519</v>
      </c>
    </row>
    <row r="33" spans="1:5" ht="15.75" x14ac:dyDescent="0.25">
      <c r="A33" s="44" t="s">
        <v>84</v>
      </c>
      <c r="B33" s="41">
        <v>255133</v>
      </c>
      <c r="C33" s="41">
        <v>392211</v>
      </c>
      <c r="D33" s="45">
        <f>(B33/(B33+C33))</f>
        <v>0.39412275389900886</v>
      </c>
      <c r="E33" s="46">
        <f t="shared" si="3"/>
        <v>0.60587724610099114</v>
      </c>
    </row>
    <row r="34" spans="1:5" x14ac:dyDescent="0.25">
      <c r="A34" s="47" t="s">
        <v>85</v>
      </c>
      <c r="B34" s="48">
        <v>113223</v>
      </c>
      <c r="C34" s="48">
        <v>196366</v>
      </c>
      <c r="D34" s="49">
        <f t="shared" ref="D34:D42" si="4">(B34/(B34+C34))</f>
        <v>0.36572035828146349</v>
      </c>
      <c r="E34" s="50">
        <f t="shared" si="3"/>
        <v>0.63427964171853646</v>
      </c>
    </row>
    <row r="35" spans="1:5" x14ac:dyDescent="0.25">
      <c r="A35" s="47" t="s">
        <v>86</v>
      </c>
      <c r="B35" s="48">
        <v>165955</v>
      </c>
      <c r="C35" s="48">
        <v>157175</v>
      </c>
      <c r="D35" s="54">
        <f t="shared" si="4"/>
        <v>0.5135858632748429</v>
      </c>
      <c r="E35" s="51">
        <f t="shared" si="3"/>
        <v>0.48641413672515704</v>
      </c>
    </row>
    <row r="36" spans="1:5" ht="15.75" x14ac:dyDescent="0.25">
      <c r="A36" s="52" t="s">
        <v>87</v>
      </c>
      <c r="B36" s="53">
        <f>SUM(B34:B35)</f>
        <v>279178</v>
      </c>
      <c r="C36" s="53">
        <f>SUM(C34:C35)</f>
        <v>353541</v>
      </c>
      <c r="D36" s="49">
        <f t="shared" si="4"/>
        <v>0.4412353667267776</v>
      </c>
      <c r="E36" s="50">
        <f t="shared" si="3"/>
        <v>0.55876463327322234</v>
      </c>
    </row>
    <row r="37" spans="1:5" ht="15.75" thickBot="1" x14ac:dyDescent="0.3">
      <c r="A37" s="26" t="s">
        <v>88</v>
      </c>
      <c r="B37" s="22">
        <v>130766</v>
      </c>
      <c r="C37" s="23">
        <v>200462</v>
      </c>
      <c r="D37" s="49">
        <f t="shared" si="4"/>
        <v>0.39479150313379302</v>
      </c>
      <c r="E37" s="29">
        <f t="shared" ref="E37:E42" si="5">(C37/(B37+C37))</f>
        <v>0.60520849686620692</v>
      </c>
    </row>
    <row r="38" spans="1:5" ht="15.75" thickBot="1" x14ac:dyDescent="0.3">
      <c r="A38" s="26" t="s">
        <v>89</v>
      </c>
      <c r="B38" s="22">
        <v>166854</v>
      </c>
      <c r="C38" s="23">
        <v>130556</v>
      </c>
      <c r="D38" s="72">
        <f t="shared" si="4"/>
        <v>0.56102350290844294</v>
      </c>
      <c r="E38" s="29">
        <f t="shared" si="5"/>
        <v>0.43897649709155712</v>
      </c>
    </row>
    <row r="39" spans="1:5" ht="16.5" thickBot="1" x14ac:dyDescent="0.3">
      <c r="A39" s="27" t="s">
        <v>90</v>
      </c>
      <c r="B39" s="30">
        <v>297620</v>
      </c>
      <c r="C39" s="31">
        <v>331018</v>
      </c>
      <c r="D39" s="49">
        <f t="shared" si="4"/>
        <v>0.47343622243644196</v>
      </c>
      <c r="E39" s="33">
        <f t="shared" si="5"/>
        <v>0.52656377756355799</v>
      </c>
    </row>
    <row r="40" spans="1:5" ht="15.75" thickBot="1" x14ac:dyDescent="0.3">
      <c r="A40" s="26" t="s">
        <v>91</v>
      </c>
      <c r="B40" s="22">
        <v>83577</v>
      </c>
      <c r="C40" s="23">
        <v>261259</v>
      </c>
      <c r="D40" s="49">
        <f t="shared" si="4"/>
        <v>0.24236738623577583</v>
      </c>
      <c r="E40" s="29">
        <f t="shared" si="5"/>
        <v>0.75763261376422419</v>
      </c>
    </row>
    <row r="41" spans="1:5" ht="15.75" thickBot="1" x14ac:dyDescent="0.3">
      <c r="A41" s="26" t="s">
        <v>92</v>
      </c>
      <c r="B41" s="22">
        <v>141982</v>
      </c>
      <c r="C41" s="23">
        <v>136005</v>
      </c>
      <c r="D41" s="49">
        <f t="shared" si="4"/>
        <v>0.51075050272135025</v>
      </c>
      <c r="E41" s="29">
        <f t="shared" si="5"/>
        <v>0.48924949727864975</v>
      </c>
    </row>
    <row r="42" spans="1:5" ht="16.5" thickBot="1" x14ac:dyDescent="0.3">
      <c r="A42" s="27" t="s">
        <v>93</v>
      </c>
      <c r="B42" s="30">
        <v>225559</v>
      </c>
      <c r="C42" s="31">
        <v>397264</v>
      </c>
      <c r="D42" s="49">
        <f t="shared" si="4"/>
        <v>0.36215586129606647</v>
      </c>
      <c r="E42" s="33">
        <f t="shared" si="5"/>
        <v>0.63784413870393353</v>
      </c>
    </row>
    <row r="43" spans="1:5" ht="15.75" thickBot="1" x14ac:dyDescent="0.3">
      <c r="A43" s="26" t="s">
        <v>101</v>
      </c>
      <c r="B43" s="22">
        <v>118493</v>
      </c>
      <c r="C43" s="23">
        <v>217415</v>
      </c>
      <c r="D43" s="49">
        <f t="shared" ref="D43:D47" si="6">(B43/(B43+C43))</f>
        <v>0.35275432558914943</v>
      </c>
      <c r="E43" s="29">
        <f t="shared" ref="E43:E47" si="7">(C43/(B43+C43))</f>
        <v>0.64724567441085057</v>
      </c>
    </row>
    <row r="44" spans="1:5" ht="15.75" thickBot="1" x14ac:dyDescent="0.3">
      <c r="A44" s="26" t="s">
        <v>102</v>
      </c>
      <c r="B44" s="22">
        <v>132928</v>
      </c>
      <c r="C44" s="23">
        <v>165762</v>
      </c>
      <c r="D44" s="49">
        <f t="shared" si="6"/>
        <v>0.44503666008235965</v>
      </c>
      <c r="E44" s="29">
        <f t="shared" si="7"/>
        <v>0.55496333991764035</v>
      </c>
    </row>
    <row r="45" spans="1:5" ht="16.5" thickBot="1" x14ac:dyDescent="0.3">
      <c r="A45" s="27" t="s">
        <v>100</v>
      </c>
      <c r="B45" s="78">
        <v>251421</v>
      </c>
      <c r="C45" s="79">
        <v>383177</v>
      </c>
      <c r="D45" s="80">
        <f t="shared" si="6"/>
        <v>0.39618939864292041</v>
      </c>
      <c r="E45" s="46">
        <f t="shared" si="7"/>
        <v>0.60381060135707965</v>
      </c>
    </row>
    <row r="46" spans="1:5" ht="15.75" thickBot="1" x14ac:dyDescent="0.3">
      <c r="A46" s="76" t="s">
        <v>103</v>
      </c>
      <c r="B46" s="86">
        <v>77340</v>
      </c>
      <c r="C46" s="87">
        <v>273029</v>
      </c>
      <c r="D46" s="49">
        <f t="shared" si="6"/>
        <v>0.22073870690614752</v>
      </c>
      <c r="E46" s="81">
        <f t="shared" si="7"/>
        <v>0.7792612930938525</v>
      </c>
    </row>
    <row r="47" spans="1:5" ht="15.75" thickBot="1" x14ac:dyDescent="0.3">
      <c r="A47" s="76" t="s">
        <v>104</v>
      </c>
      <c r="B47" s="48">
        <v>117748</v>
      </c>
      <c r="C47" s="48">
        <v>165130</v>
      </c>
      <c r="D47" s="49">
        <f t="shared" si="6"/>
        <v>0.41625011489051816</v>
      </c>
      <c r="E47" s="81">
        <f t="shared" si="7"/>
        <v>0.58374988510948178</v>
      </c>
    </row>
    <row r="48" spans="1:5" ht="16.5" thickBot="1" x14ac:dyDescent="0.3">
      <c r="A48" s="27" t="s">
        <v>105</v>
      </c>
      <c r="B48" s="84">
        <v>195088</v>
      </c>
      <c r="C48" s="85">
        <v>438159</v>
      </c>
      <c r="D48" s="74">
        <f t="shared" ref="D48:D51" si="8">(B48/(B48+C48))</f>
        <v>0.30807567979003453</v>
      </c>
      <c r="E48" s="83">
        <f t="shared" ref="E48:E51" si="9">(C48/(B48+C48))</f>
        <v>0.69192432020996542</v>
      </c>
    </row>
    <row r="49" spans="1:5" ht="15.75" thickBot="1" x14ac:dyDescent="0.3">
      <c r="A49" s="76" t="s">
        <v>106</v>
      </c>
      <c r="B49" s="48">
        <v>91218</v>
      </c>
      <c r="C49" s="48">
        <v>266467</v>
      </c>
      <c r="D49" s="49">
        <f t="shared" si="8"/>
        <v>0.25502327466905239</v>
      </c>
      <c r="E49" s="81">
        <f t="shared" si="9"/>
        <v>0.74497672533094761</v>
      </c>
    </row>
    <row r="50" spans="1:5" ht="15.75" thickBot="1" x14ac:dyDescent="0.3">
      <c r="A50" s="76" t="s">
        <v>107</v>
      </c>
      <c r="B50" s="48">
        <v>139343</v>
      </c>
      <c r="C50" s="48">
        <v>143473</v>
      </c>
      <c r="D50" s="49">
        <f t="shared" si="8"/>
        <v>0.49269843290337179</v>
      </c>
      <c r="E50" s="81">
        <f t="shared" si="9"/>
        <v>0.50730156709662821</v>
      </c>
    </row>
    <row r="51" spans="1:5" ht="16.5" thickBot="1" x14ac:dyDescent="0.3">
      <c r="A51" s="77" t="s">
        <v>108</v>
      </c>
      <c r="B51" s="82">
        <f>SUM(B49:B50)</f>
        <v>230561</v>
      </c>
      <c r="C51" s="53">
        <f>SUM(C49:C50)</f>
        <v>409940</v>
      </c>
      <c r="D51" s="49">
        <f t="shared" si="8"/>
        <v>0.35996977366155558</v>
      </c>
      <c r="E51" s="72">
        <f t="shared" si="9"/>
        <v>0.64003022633844442</v>
      </c>
    </row>
    <row r="52" spans="1:5" ht="15.75" thickBot="1" x14ac:dyDescent="0.3">
      <c r="A52" s="76" t="s">
        <v>110</v>
      </c>
      <c r="B52" s="48">
        <v>67625</v>
      </c>
      <c r="C52" s="48">
        <v>278636</v>
      </c>
      <c r="D52" s="49">
        <f t="shared" ref="D52:D54" si="10">(B52/(B52+C52))</f>
        <v>0.19530065470844249</v>
      </c>
      <c r="E52" s="81">
        <f t="shared" ref="E52:E54" si="11">(C52/(B52+C52))</f>
        <v>0.80469934529155751</v>
      </c>
    </row>
    <row r="53" spans="1:5" ht="15.75" thickBot="1" x14ac:dyDescent="0.3">
      <c r="A53" s="76" t="s">
        <v>111</v>
      </c>
      <c r="B53" s="48">
        <v>125828</v>
      </c>
      <c r="C53" s="48">
        <v>170247</v>
      </c>
      <c r="D53" s="49">
        <f t="shared" si="10"/>
        <v>0.42498691209997469</v>
      </c>
      <c r="E53" s="81">
        <f t="shared" si="11"/>
        <v>0.57501308790002537</v>
      </c>
    </row>
    <row r="54" spans="1:5" ht="16.5" thickBot="1" x14ac:dyDescent="0.3">
      <c r="A54" s="77" t="s">
        <v>112</v>
      </c>
      <c r="B54" s="82">
        <f>SUM(B52:B53)</f>
        <v>193453</v>
      </c>
      <c r="C54" s="53">
        <f>SUM(C52:C53)</f>
        <v>448883</v>
      </c>
      <c r="D54" s="49">
        <f t="shared" si="10"/>
        <v>0.30117103821053154</v>
      </c>
      <c r="E54" s="72">
        <f t="shared" si="11"/>
        <v>0.69882896178946841</v>
      </c>
    </row>
  </sheetData>
  <mergeCells count="1">
    <mergeCell ref="H1:I2"/>
  </mergeCells>
  <pageMargins left="0.7" right="0.7" top="0.75" bottom="0.75" header="0.3" footer="0.3"/>
  <pageSetup orientation="portrait" r:id="rId1"/>
  <ignoredErrors>
    <ignoredError sqref="B36:C36 B51:C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04.14</vt:lpstr>
      <vt:lpstr>DATOS</vt:lpstr>
      <vt:lpstr>'04.14'!Área_de_impresión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Patricia Lopez</dc:creator>
  <cp:lastModifiedBy>JEFATURA DE SISTEMAS</cp:lastModifiedBy>
  <cp:lastPrinted>2025-04-23T18:25:55Z</cp:lastPrinted>
  <dcterms:created xsi:type="dcterms:W3CDTF">2019-04-19T02:00:59Z</dcterms:created>
  <dcterms:modified xsi:type="dcterms:W3CDTF">2025-04-23T18:26:13Z</dcterms:modified>
</cp:coreProperties>
</file>